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17D8747-75CF-498A-94AA-0168557159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" i="3" l="1"/>
  <c r="AS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I13" i="3"/>
  <c r="I17" i="3" s="1"/>
  <c r="H13" i="3"/>
  <c r="H17" i="3" s="1"/>
  <c r="G13" i="3"/>
  <c r="G17" i="3" s="1"/>
  <c r="G19" i="3" s="1"/>
  <c r="F13" i="3"/>
  <c r="F17" i="3" s="1"/>
  <c r="E13" i="3"/>
  <c r="E17" i="3" s="1"/>
  <c r="E19" i="3" s="1"/>
  <c r="M17" i="3" l="1"/>
  <c r="N17" i="3"/>
  <c r="L17" i="3"/>
  <c r="O17" i="3"/>
  <c r="AR13" i="3"/>
  <c r="F18" i="3"/>
  <c r="L18" i="3" s="1"/>
  <c r="K17" i="3"/>
  <c r="K19" i="3" s="1"/>
  <c r="H18" i="3"/>
  <c r="M18" i="3" s="1"/>
  <c r="I19" i="3"/>
  <c r="J18" i="3"/>
  <c r="O18" i="3"/>
  <c r="J13" i="3"/>
  <c r="AF13" i="3"/>
  <c r="J17" i="3" l="1"/>
  <c r="H19" i="3"/>
  <c r="M19" i="3" s="1"/>
  <c r="N18" i="3"/>
  <c r="F19" i="3"/>
  <c r="N19" i="3" s="1"/>
  <c r="O19" i="3"/>
  <c r="J19" i="3"/>
  <c r="L19" i="3" l="1"/>
</calcChain>
</file>

<file path=xl/sharedStrings.xml><?xml version="1.0" encoding="utf-8"?>
<sst xmlns="http://schemas.openxmlformats.org/spreadsheetml/2006/main" count="98" uniqueCount="47">
  <si>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</si>
  <si>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</si>
  <si>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</si>
  <si>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</si>
  <si>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</si>
  <si>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</si>
  <si>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</si>
  <si>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</si>
  <si>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</si>
  <si>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</si>
  <si>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</si>
  <si>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</si>
  <si>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</si>
  <si>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</si>
  <si>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</si>
  <si>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</si>
  <si>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</si>
  <si>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</si>
  <si>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</si>
  <si>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AA = Alajärven Ankkurit  (1944)</t>
  </si>
  <si>
    <t>Ura = Kannuksen Ura  (1969)</t>
  </si>
  <si>
    <t>Tommi Angervisto</t>
  </si>
  <si>
    <t>7.</t>
  </si>
  <si>
    <t>AA  2</t>
  </si>
  <si>
    <t>Ura  2</t>
  </si>
  <si>
    <t>8.8.1999   Lappajärvi</t>
  </si>
  <si>
    <t>LaVe = Lappajärven Veikot  (1911),  kasvattajaseura</t>
  </si>
  <si>
    <t>poikien superpesis</t>
  </si>
  <si>
    <t xml:space="preserve">AA   </t>
  </si>
  <si>
    <t>11.</t>
  </si>
  <si>
    <t>PöU</t>
  </si>
  <si>
    <t>PöU = Pöytyän Urheilijat  (1945)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</si>
  <si>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</si>
  <si>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</si>
  <si>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</si>
  <si>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</si>
  <si>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</si>
  <si>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</si>
  <si>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Ura</t>
  </si>
  <si>
    <t>12.</t>
  </si>
  <si>
    <t>5.</t>
  </si>
  <si>
    <t>4.</t>
  </si>
  <si>
    <t>6.</t>
  </si>
  <si>
    <t>8.</t>
  </si>
  <si>
    <t>10.</t>
  </si>
  <si>
    <t>LP Jun</t>
  </si>
  <si>
    <t>LP Jun = Loimaan Palloilijat Junioripesis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</si>
</sst>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21</v>
      </c>
      <c r="C1" s="2"/>
      <c r="D1" s="3"/>
      <c r="E1" s="4" t="s">
        <v>25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5"/>
      <c r="D2" s="56"/>
      <c r="E2" s="8" t="s">
        <v>7</v>
      </c>
      <c r="F2" s="20"/>
      <c r="G2" s="20"/>
      <c r="H2" s="20"/>
      <c r="I2" s="27"/>
      <c r="J2" s="9"/>
      <c r="K2" s="19"/>
      <c r="L2" s="16" t="s">
        <v>32</v>
      </c>
      <c r="M2" s="20"/>
      <c r="N2" s="20"/>
      <c r="O2" s="26"/>
      <c r="P2" s="6"/>
      <c r="Q2" s="16" t="s">
        <v>33</v>
      </c>
      <c r="R2" s="20"/>
      <c r="S2" s="20"/>
      <c r="T2" s="20"/>
      <c r="U2" s="27"/>
      <c r="V2" s="26"/>
      <c r="W2" s="6"/>
      <c r="X2" s="57" t="s">
        <v>12</v>
      </c>
      <c r="Y2" s="58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34</v>
      </c>
      <c r="AI2" s="20"/>
      <c r="AJ2" s="20"/>
      <c r="AK2" s="26"/>
      <c r="AL2" s="6"/>
      <c r="AM2" s="16" t="s">
        <v>33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7"/>
      <c r="X4" s="12">
        <v>2015</v>
      </c>
      <c r="Y4" s="12" t="s">
        <v>22</v>
      </c>
      <c r="Z4" s="1" t="s">
        <v>23</v>
      </c>
      <c r="AA4" s="12">
        <v>6</v>
      </c>
      <c r="AB4" s="12">
        <v>0</v>
      </c>
      <c r="AC4" s="12">
        <v>0</v>
      </c>
      <c r="AD4" s="12">
        <v>3</v>
      </c>
      <c r="AE4" s="12">
        <v>12</v>
      </c>
      <c r="AF4" s="64">
        <v>0.5</v>
      </c>
      <c r="AG4" s="10">
        <v>24</v>
      </c>
      <c r="AH4" s="54"/>
      <c r="AI4" s="54"/>
      <c r="AJ4" s="54"/>
      <c r="AK4" s="7"/>
      <c r="AL4" s="10"/>
      <c r="AM4" s="12"/>
      <c r="AN4" s="12"/>
      <c r="AO4" s="13"/>
      <c r="AP4" s="12"/>
      <c r="AQ4" s="12"/>
      <c r="AR4" s="13"/>
      <c r="AS4" s="17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7"/>
      <c r="X5" s="12">
        <v>2016</v>
      </c>
      <c r="Y5" s="14" t="s">
        <v>29</v>
      </c>
      <c r="Z5" s="1" t="s">
        <v>28</v>
      </c>
      <c r="AA5" s="12"/>
      <c r="AB5" s="38" t="s">
        <v>27</v>
      </c>
      <c r="AC5" s="12"/>
      <c r="AD5" s="13"/>
      <c r="AE5" s="12"/>
      <c r="AF5" s="30"/>
      <c r="AG5" s="17"/>
      <c r="AH5" s="40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7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40"/>
      <c r="M6" s="7"/>
      <c r="N6" s="7"/>
      <c r="O6" s="7"/>
      <c r="Q6" s="12"/>
      <c r="R6" s="12"/>
      <c r="S6" s="13"/>
      <c r="T6" s="12"/>
      <c r="U6" s="12"/>
      <c r="V6" s="13"/>
      <c r="W6" s="17"/>
      <c r="X6" s="12">
        <v>2017</v>
      </c>
      <c r="Y6" s="12" t="s">
        <v>22</v>
      </c>
      <c r="Z6" s="1" t="s">
        <v>24</v>
      </c>
      <c r="AA6" s="12">
        <v>9</v>
      </c>
      <c r="AB6" s="12">
        <v>1</v>
      </c>
      <c r="AC6" s="12">
        <v>13</v>
      </c>
      <c r="AD6" s="12">
        <v>6</v>
      </c>
      <c r="AE6" s="12">
        <v>40</v>
      </c>
      <c r="AF6" s="64">
        <v>0.54790000000000005</v>
      </c>
      <c r="AG6" s="10">
        <v>73</v>
      </c>
      <c r="AH6" s="54"/>
      <c r="AI6" s="54"/>
      <c r="AJ6" s="54"/>
      <c r="AK6" s="7"/>
      <c r="AM6" s="12"/>
      <c r="AN6" s="12"/>
      <c r="AO6" s="13"/>
      <c r="AP6" s="12"/>
      <c r="AQ6" s="12"/>
      <c r="AR6" s="13"/>
      <c r="AS6" s="17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2018</v>
      </c>
      <c r="C7" s="14" t="s">
        <v>22</v>
      </c>
      <c r="D7" s="1" t="s">
        <v>30</v>
      </c>
      <c r="E7" s="12">
        <v>7</v>
      </c>
      <c r="F7" s="12">
        <v>0</v>
      </c>
      <c r="G7" s="12">
        <v>3</v>
      </c>
      <c r="H7" s="13">
        <v>0</v>
      </c>
      <c r="I7" s="12">
        <v>22</v>
      </c>
      <c r="J7" s="64">
        <v>0.47820000000000001</v>
      </c>
      <c r="K7" s="15">
        <v>46</v>
      </c>
      <c r="L7" s="40"/>
      <c r="M7" s="7"/>
      <c r="N7" s="7"/>
      <c r="O7" s="7"/>
      <c r="Q7" s="12"/>
      <c r="R7" s="12"/>
      <c r="S7" s="13"/>
      <c r="T7" s="12"/>
      <c r="U7" s="12"/>
      <c r="V7" s="13"/>
      <c r="W7" s="17"/>
      <c r="X7" s="12">
        <v>2018</v>
      </c>
      <c r="Y7" s="12" t="s">
        <v>37</v>
      </c>
      <c r="Z7" s="1" t="s">
        <v>45</v>
      </c>
      <c r="AA7" s="12">
        <v>8</v>
      </c>
      <c r="AB7" s="12">
        <v>2</v>
      </c>
      <c r="AC7" s="12">
        <v>16</v>
      </c>
      <c r="AD7" s="12">
        <v>15</v>
      </c>
      <c r="AE7" s="12">
        <v>39</v>
      </c>
      <c r="AF7" s="64">
        <v>0.60929999999999995</v>
      </c>
      <c r="AG7" s="10">
        <v>64</v>
      </c>
      <c r="AH7" s="7"/>
      <c r="AI7" s="7"/>
      <c r="AJ7" s="7"/>
      <c r="AK7" s="7"/>
      <c r="AL7" s="10"/>
      <c r="AM7" s="12">
        <v>8</v>
      </c>
      <c r="AN7" s="12">
        <v>1</v>
      </c>
      <c r="AO7" s="13">
        <v>12</v>
      </c>
      <c r="AP7" s="12">
        <v>14</v>
      </c>
      <c r="AQ7" s="12">
        <v>43</v>
      </c>
      <c r="AR7" s="59">
        <v>0.6825</v>
      </c>
      <c r="AS7" s="10">
        <v>63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2019</v>
      </c>
      <c r="C8" s="14" t="s">
        <v>39</v>
      </c>
      <c r="D8" s="1" t="s">
        <v>38</v>
      </c>
      <c r="E8" s="12">
        <v>20</v>
      </c>
      <c r="F8" s="12">
        <v>1</v>
      </c>
      <c r="G8" s="12">
        <v>30</v>
      </c>
      <c r="H8" s="13">
        <v>3</v>
      </c>
      <c r="I8" s="12">
        <v>67</v>
      </c>
      <c r="J8" s="30">
        <v>0.46200000000000002</v>
      </c>
      <c r="K8" s="17">
        <v>145</v>
      </c>
      <c r="L8" s="40"/>
      <c r="M8" s="7"/>
      <c r="N8" s="7"/>
      <c r="O8" s="7"/>
      <c r="Q8" s="12"/>
      <c r="R8" s="12"/>
      <c r="S8" s="13"/>
      <c r="T8" s="12"/>
      <c r="U8" s="12"/>
      <c r="V8" s="13"/>
      <c r="W8" s="17"/>
      <c r="X8" s="12"/>
      <c r="Y8" s="12"/>
      <c r="Z8" s="1"/>
      <c r="AA8" s="12"/>
      <c r="AB8" s="12"/>
      <c r="AC8" s="12"/>
      <c r="AD8" s="12"/>
      <c r="AE8" s="12"/>
      <c r="AF8" s="64"/>
      <c r="AG8" s="10"/>
      <c r="AH8" s="7"/>
      <c r="AI8" s="7"/>
      <c r="AJ8" s="7"/>
      <c r="AK8" s="7"/>
      <c r="AL8" s="10"/>
      <c r="AM8" s="12"/>
      <c r="AN8" s="12"/>
      <c r="AO8" s="13"/>
      <c r="AP8" s="12"/>
      <c r="AQ8" s="12"/>
      <c r="AR8" s="59"/>
      <c r="AS8" s="10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>
        <v>2020</v>
      </c>
      <c r="C9" s="14" t="s">
        <v>22</v>
      </c>
      <c r="D9" s="1" t="s">
        <v>45</v>
      </c>
      <c r="E9" s="12">
        <v>16</v>
      </c>
      <c r="F9" s="12">
        <v>1</v>
      </c>
      <c r="G9" s="12">
        <v>25</v>
      </c>
      <c r="H9" s="13">
        <v>3</v>
      </c>
      <c r="I9" s="12">
        <v>36</v>
      </c>
      <c r="J9" s="30">
        <v>0.40439999999999998</v>
      </c>
      <c r="K9" s="17">
        <v>89</v>
      </c>
      <c r="L9" s="40" t="s">
        <v>40</v>
      </c>
      <c r="M9" s="7"/>
      <c r="N9" s="7" t="s">
        <v>40</v>
      </c>
      <c r="O9" s="7"/>
      <c r="Q9" s="12"/>
      <c r="R9" s="12"/>
      <c r="S9" s="13"/>
      <c r="T9" s="12"/>
      <c r="U9" s="12"/>
      <c r="V9" s="13"/>
      <c r="W9" s="17"/>
      <c r="X9" s="12"/>
      <c r="Y9" s="12"/>
      <c r="Z9" s="1"/>
      <c r="AA9" s="12"/>
      <c r="AB9" s="12"/>
      <c r="AC9" s="12"/>
      <c r="AD9" s="12"/>
      <c r="AE9" s="12"/>
      <c r="AF9" s="64"/>
      <c r="AG9" s="10"/>
      <c r="AH9" s="7"/>
      <c r="AI9" s="7"/>
      <c r="AJ9" s="7"/>
      <c r="AK9" s="7"/>
      <c r="AL9" s="10"/>
      <c r="AM9" s="12"/>
      <c r="AN9" s="12"/>
      <c r="AO9" s="13"/>
      <c r="AP9" s="12"/>
      <c r="AQ9" s="12"/>
      <c r="AR9" s="59"/>
      <c r="AS9" s="10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65">
        <v>2021</v>
      </c>
      <c r="C10" s="68" t="s">
        <v>40</v>
      </c>
      <c r="D10" s="1" t="s">
        <v>45</v>
      </c>
      <c r="E10" s="65">
        <v>22</v>
      </c>
      <c r="F10" s="65">
        <v>1</v>
      </c>
      <c r="G10" s="65">
        <v>48</v>
      </c>
      <c r="H10" s="69">
        <v>5</v>
      </c>
      <c r="I10" s="65">
        <v>73</v>
      </c>
      <c r="J10" s="66">
        <v>0.47099999999999997</v>
      </c>
      <c r="K10" s="67">
        <v>155</v>
      </c>
      <c r="L10" s="40" t="s">
        <v>41</v>
      </c>
      <c r="M10" s="7"/>
      <c r="N10" s="7" t="s">
        <v>42</v>
      </c>
      <c r="O10" s="7"/>
      <c r="Q10" s="12"/>
      <c r="R10" s="12"/>
      <c r="S10" s="13"/>
      <c r="T10" s="12"/>
      <c r="U10" s="12"/>
      <c r="V10" s="13"/>
      <c r="W10" s="17"/>
      <c r="X10" s="12"/>
      <c r="Y10" s="12"/>
      <c r="Z10" s="1"/>
      <c r="AA10" s="12"/>
      <c r="AB10" s="12"/>
      <c r="AC10" s="12"/>
      <c r="AD10" s="12"/>
      <c r="AE10" s="12"/>
      <c r="AF10" s="64"/>
      <c r="AG10" s="10"/>
      <c r="AH10" s="54"/>
      <c r="AI10" s="7"/>
      <c r="AJ10" s="7"/>
      <c r="AK10" s="7"/>
      <c r="AL10" s="10"/>
      <c r="AM10" s="12"/>
      <c r="AN10" s="12"/>
      <c r="AO10" s="13"/>
      <c r="AP10" s="12"/>
      <c r="AQ10" s="12"/>
      <c r="AR10" s="59"/>
      <c r="AS10" s="10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65">
        <v>2022</v>
      </c>
      <c r="C11" s="68" t="s">
        <v>43</v>
      </c>
      <c r="D11" s="1" t="s">
        <v>45</v>
      </c>
      <c r="E11" s="65">
        <v>24</v>
      </c>
      <c r="F11" s="65">
        <v>1</v>
      </c>
      <c r="G11" s="65">
        <v>40</v>
      </c>
      <c r="H11" s="69">
        <v>3</v>
      </c>
      <c r="I11" s="65">
        <v>57</v>
      </c>
      <c r="J11" s="66">
        <v>0.44879999999999998</v>
      </c>
      <c r="K11" s="67">
        <v>127</v>
      </c>
      <c r="L11" s="40" t="s">
        <v>40</v>
      </c>
      <c r="M11" s="7"/>
      <c r="N11" s="7"/>
      <c r="O11" s="7"/>
      <c r="Q11" s="12"/>
      <c r="R11" s="12"/>
      <c r="S11" s="13"/>
      <c r="T11" s="12"/>
      <c r="U11" s="12"/>
      <c r="V11" s="13"/>
      <c r="W11" s="17"/>
      <c r="X11" s="12"/>
      <c r="Y11" s="12"/>
      <c r="Z11" s="1"/>
      <c r="AA11" s="12"/>
      <c r="AB11" s="12"/>
      <c r="AC11" s="12"/>
      <c r="AD11" s="12"/>
      <c r="AE11" s="12"/>
      <c r="AF11" s="64"/>
      <c r="AG11" s="10"/>
      <c r="AH11" s="54"/>
      <c r="AI11" s="7"/>
      <c r="AJ11" s="7"/>
      <c r="AK11" s="7"/>
      <c r="AL11" s="10"/>
      <c r="AM11" s="12"/>
      <c r="AN11" s="12"/>
      <c r="AO11" s="13"/>
      <c r="AP11" s="12"/>
      <c r="AQ11" s="12"/>
      <c r="AR11" s="59"/>
      <c r="AS11" s="10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2">
        <v>2023</v>
      </c>
      <c r="C12" s="12" t="s">
        <v>39</v>
      </c>
      <c r="D12" s="1" t="s">
        <v>45</v>
      </c>
      <c r="E12" s="65">
        <v>23</v>
      </c>
      <c r="F12" s="65">
        <v>1</v>
      </c>
      <c r="G12" s="12">
        <v>35</v>
      </c>
      <c r="H12" s="65">
        <v>3</v>
      </c>
      <c r="I12" s="65">
        <v>51</v>
      </c>
      <c r="J12" s="70">
        <v>0.40799999999999997</v>
      </c>
      <c r="K12" s="71">
        <v>125</v>
      </c>
      <c r="L12" s="7" t="s">
        <v>44</v>
      </c>
      <c r="M12" s="7"/>
      <c r="N12" s="7"/>
      <c r="O12" s="7"/>
      <c r="Q12" s="12">
        <v>4</v>
      </c>
      <c r="R12" s="12">
        <v>0</v>
      </c>
      <c r="S12" s="13">
        <v>4</v>
      </c>
      <c r="T12" s="12">
        <v>0</v>
      </c>
      <c r="U12" s="12">
        <v>5</v>
      </c>
      <c r="V12" s="30">
        <v>0.33329999999999999</v>
      </c>
      <c r="W12" s="17">
        <v>15</v>
      </c>
      <c r="X12" s="12"/>
      <c r="Y12" s="12"/>
      <c r="Z12" s="1"/>
      <c r="AA12" s="12"/>
      <c r="AB12" s="12"/>
      <c r="AC12" s="12"/>
      <c r="AD12" s="12"/>
      <c r="AE12" s="12"/>
      <c r="AF12" s="64"/>
      <c r="AG12" s="10"/>
      <c r="AH12" s="7"/>
      <c r="AI12" s="54"/>
      <c r="AJ12" s="54"/>
      <c r="AK12" s="7"/>
      <c r="AM12" s="12"/>
      <c r="AN12" s="12"/>
      <c r="AO12" s="12"/>
      <c r="AP12" s="12"/>
      <c r="AQ12" s="12"/>
      <c r="AR12" s="13"/>
      <c r="AS12" s="17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60" t="s">
        <v>13</v>
      </c>
      <c r="C13" s="61"/>
      <c r="D13" s="62"/>
      <c r="E13" s="34">
        <f>SUM(E4:E12)</f>
        <v>112</v>
      </c>
      <c r="F13" s="34">
        <f>SUM(F4:F12)</f>
        <v>5</v>
      </c>
      <c r="G13" s="34">
        <f>SUM(G4:G12)</f>
        <v>181</v>
      </c>
      <c r="H13" s="34">
        <f>SUM(H4:H12)</f>
        <v>17</v>
      </c>
      <c r="I13" s="34">
        <f>SUM(I4:I12)</f>
        <v>306</v>
      </c>
      <c r="J13" s="35">
        <f>PRODUCT(I13/K13)</f>
        <v>0.44541484716157204</v>
      </c>
      <c r="K13" s="19">
        <f>SUM(K4:K12)</f>
        <v>687</v>
      </c>
      <c r="L13" s="16"/>
      <c r="M13" s="27"/>
      <c r="N13" s="41"/>
      <c r="O13" s="42"/>
      <c r="P13" s="10"/>
      <c r="Q13" s="34">
        <f>SUM(Q4:Q12)</f>
        <v>4</v>
      </c>
      <c r="R13" s="34">
        <f>SUM(R4:R12)</f>
        <v>0</v>
      </c>
      <c r="S13" s="34">
        <f>SUM(S4:S12)</f>
        <v>4</v>
      </c>
      <c r="T13" s="34">
        <f>SUM(T4:T12)</f>
        <v>0</v>
      </c>
      <c r="U13" s="34">
        <f>SUM(U4:U12)</f>
        <v>5</v>
      </c>
      <c r="V13" s="35">
        <f>PRODUCT(U13/W13)</f>
        <v>0.33333333333333331</v>
      </c>
      <c r="W13" s="19">
        <f>SUM(W4:W12)</f>
        <v>15</v>
      </c>
      <c r="X13" s="54" t="s">
        <v>13</v>
      </c>
      <c r="Y13" s="11"/>
      <c r="Z13" s="9"/>
      <c r="AA13" s="34">
        <f>SUM(AA4:AA12)</f>
        <v>23</v>
      </c>
      <c r="AB13" s="34">
        <f>SUM(AB4:AB12)</f>
        <v>3</v>
      </c>
      <c r="AC13" s="34">
        <f>SUM(AC4:AC12)</f>
        <v>29</v>
      </c>
      <c r="AD13" s="34">
        <f>SUM(AD4:AD12)</f>
        <v>24</v>
      </c>
      <c r="AE13" s="34">
        <f>SUM(AE4:AE12)</f>
        <v>91</v>
      </c>
      <c r="AF13" s="35">
        <f>PRODUCT(AE13/AG13)</f>
        <v>0.56521739130434778</v>
      </c>
      <c r="AG13" s="19">
        <f>SUM(AG4:AG12)</f>
        <v>161</v>
      </c>
      <c r="AH13" s="16"/>
      <c r="AI13" s="27"/>
      <c r="AJ13" s="41"/>
      <c r="AK13" s="42"/>
      <c r="AL13" s="10"/>
      <c r="AM13" s="34">
        <f>SUM(AM4:AM12)</f>
        <v>8</v>
      </c>
      <c r="AN13" s="34">
        <f>SUM(AN4:AN12)</f>
        <v>1</v>
      </c>
      <c r="AO13" s="34">
        <f>SUM(AO4:AO12)</f>
        <v>12</v>
      </c>
      <c r="AP13" s="34">
        <f>SUM(AP4:AP12)</f>
        <v>14</v>
      </c>
      <c r="AQ13" s="34">
        <f>SUM(AQ4:AQ12)</f>
        <v>43</v>
      </c>
      <c r="AR13" s="35">
        <f>PRODUCT(AQ13/AS13)</f>
        <v>0.68253968253968256</v>
      </c>
      <c r="AS13" s="37">
        <f>SUM(AS4:AS12)</f>
        <v>63</v>
      </c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36"/>
      <c r="K14" s="17"/>
      <c r="L14" s="10"/>
      <c r="M14" s="10"/>
      <c r="N14" s="10"/>
      <c r="O14" s="10"/>
      <c r="P14" s="15"/>
      <c r="Q14" s="15"/>
      <c r="R14" s="15"/>
      <c r="S14" s="15"/>
      <c r="T14" s="15"/>
      <c r="U14" s="10"/>
      <c r="V14" s="10"/>
      <c r="W14" s="17"/>
      <c r="X14" s="15"/>
      <c r="Y14" s="15"/>
      <c r="Z14" s="15"/>
      <c r="AA14" s="15"/>
      <c r="AB14" s="15"/>
      <c r="AC14" s="15"/>
      <c r="AD14" s="15"/>
      <c r="AE14" s="15"/>
      <c r="AF14" s="36"/>
      <c r="AG14" s="17"/>
      <c r="AH14" s="10"/>
      <c r="AI14" s="10"/>
      <c r="AJ14" s="10"/>
      <c r="AK14" s="10"/>
      <c r="AL14" s="15"/>
      <c r="AM14" s="15"/>
      <c r="AN14" s="15"/>
      <c r="AO14" s="15"/>
      <c r="AP14" s="15"/>
      <c r="AQ14" s="10"/>
      <c r="AR14" s="10"/>
      <c r="AS14" s="17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35</v>
      </c>
      <c r="O15" s="7" t="s">
        <v>36</v>
      </c>
      <c r="Q15" s="15"/>
      <c r="R15" s="15" t="s">
        <v>10</v>
      </c>
      <c r="S15" s="15"/>
      <c r="T15" s="53" t="s">
        <v>26</v>
      </c>
      <c r="U15" s="10"/>
      <c r="V15" s="17"/>
      <c r="W15" s="17"/>
      <c r="X15" s="17"/>
      <c r="Y15" s="17"/>
      <c r="Z15" s="17"/>
      <c r="AA15" s="17"/>
      <c r="AB15" s="17"/>
      <c r="AC15" s="15"/>
      <c r="AD15" s="15"/>
      <c r="AE15" s="15"/>
      <c r="AF15" s="15"/>
      <c r="AG15" s="15"/>
      <c r="AH15" s="15"/>
      <c r="AI15" s="15"/>
      <c r="AJ15" s="15"/>
      <c r="AK15" s="15"/>
      <c r="AM15" s="17"/>
      <c r="AN15" s="17"/>
      <c r="AO15" s="17"/>
      <c r="AP15" s="17"/>
      <c r="AQ15" s="17"/>
      <c r="AR15" s="17"/>
      <c r="AS15" s="17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63">
        <v>0</v>
      </c>
      <c r="K16" s="15"/>
      <c r="L16" s="52">
        <v>0</v>
      </c>
      <c r="M16" s="52">
        <v>0</v>
      </c>
      <c r="N16" s="52">
        <v>0</v>
      </c>
      <c r="O16" s="52">
        <v>0</v>
      </c>
      <c r="Q16" s="15"/>
      <c r="R16" s="15"/>
      <c r="S16" s="15"/>
      <c r="T16" s="53" t="s">
        <v>19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31" t="s">
        <v>11</v>
      </c>
      <c r="C17" s="32"/>
      <c r="D17" s="33"/>
      <c r="E17" s="46">
        <f>PRODUCT(E13+Q13)</f>
        <v>116</v>
      </c>
      <c r="F17" s="46">
        <f>PRODUCT(F13+R13)</f>
        <v>5</v>
      </c>
      <c r="G17" s="46">
        <f>PRODUCT(G13+S13)</f>
        <v>185</v>
      </c>
      <c r="H17" s="46">
        <f>PRODUCT(H13+T13)</f>
        <v>17</v>
      </c>
      <c r="I17" s="46">
        <f>PRODUCT(I13+U13)</f>
        <v>311</v>
      </c>
      <c r="J17" s="63">
        <f>PRODUCT(I17/K17)</f>
        <v>0.44301994301994302</v>
      </c>
      <c r="K17" s="15">
        <f>PRODUCT(K13+W13)</f>
        <v>702</v>
      </c>
      <c r="L17" s="52">
        <f>PRODUCT((F17+G17)/E17)</f>
        <v>1.6379310344827587</v>
      </c>
      <c r="M17" s="52">
        <f>PRODUCT(H17/E17)</f>
        <v>0.14655172413793102</v>
      </c>
      <c r="N17" s="52">
        <f>PRODUCT((F17+G17+H17)/E17)</f>
        <v>1.7844827586206897</v>
      </c>
      <c r="O17" s="52">
        <f>PRODUCT(I17/E17)</f>
        <v>2.6810344827586206</v>
      </c>
      <c r="Q17" s="15"/>
      <c r="R17" s="15"/>
      <c r="S17" s="15"/>
      <c r="T17" s="53" t="s">
        <v>20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18" t="s">
        <v>12</v>
      </c>
      <c r="C18" s="29"/>
      <c r="D18" s="28"/>
      <c r="E18" s="46">
        <f>PRODUCT(AA13+AM13)</f>
        <v>31</v>
      </c>
      <c r="F18" s="46">
        <f>PRODUCT(AB13+AN13)</f>
        <v>4</v>
      </c>
      <c r="G18" s="46">
        <f>PRODUCT(AC13+AO13)</f>
        <v>41</v>
      </c>
      <c r="H18" s="46">
        <f>PRODUCT(AD13+AP13)</f>
        <v>38</v>
      </c>
      <c r="I18" s="46">
        <f>PRODUCT(AE13+AQ13)</f>
        <v>134</v>
      </c>
      <c r="J18" s="63">
        <f>PRODUCT(I18/K18)</f>
        <v>0.5982142857142857</v>
      </c>
      <c r="K18" s="10">
        <f>PRODUCT(AG13+AS13)</f>
        <v>224</v>
      </c>
      <c r="L18" s="52">
        <f>PRODUCT((F18+G18)/E18)</f>
        <v>1.4516129032258065</v>
      </c>
      <c r="M18" s="52">
        <f>PRODUCT(H18/E18)</f>
        <v>1.2258064516129032</v>
      </c>
      <c r="N18" s="52">
        <f>PRODUCT((F18+G18+H18)/E18)</f>
        <v>2.6774193548387095</v>
      </c>
      <c r="O18" s="52">
        <f>PRODUCT(I18/E18)</f>
        <v>4.32258064516129</v>
      </c>
      <c r="Q18" s="15"/>
      <c r="R18" s="15"/>
      <c r="S18" s="15"/>
      <c r="T18" s="15" t="s">
        <v>31</v>
      </c>
      <c r="U18" s="10"/>
      <c r="V18" s="10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0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x14ac:dyDescent="0.25">
      <c r="A19" s="15"/>
      <c r="B19" s="43" t="s">
        <v>13</v>
      </c>
      <c r="C19" s="44"/>
      <c r="D19" s="45"/>
      <c r="E19" s="46">
        <f>SUM(E16:E18)</f>
        <v>147</v>
      </c>
      <c r="F19" s="46">
        <f t="shared" ref="F19:I19" si="0">SUM(F16:F18)</f>
        <v>9</v>
      </c>
      <c r="G19" s="46">
        <f t="shared" si="0"/>
        <v>226</v>
      </c>
      <c r="H19" s="46">
        <f t="shared" si="0"/>
        <v>55</v>
      </c>
      <c r="I19" s="46">
        <f t="shared" si="0"/>
        <v>445</v>
      </c>
      <c r="J19" s="63">
        <f>PRODUCT(I19/K19)</f>
        <v>0.48056155507559395</v>
      </c>
      <c r="K19" s="15">
        <f>SUM(K16:K18)</f>
        <v>926</v>
      </c>
      <c r="L19" s="52">
        <f>PRODUCT((F19+G19)/E19)</f>
        <v>1.5986394557823129</v>
      </c>
      <c r="M19" s="52">
        <f>PRODUCT(H19/E19)</f>
        <v>0.37414965986394561</v>
      </c>
      <c r="N19" s="52">
        <f>PRODUCT((F19+G19+H19)/E19)</f>
        <v>1.9727891156462585</v>
      </c>
      <c r="O19" s="52">
        <f>PRODUCT(I19/E19)</f>
        <v>3.0272108843537415</v>
      </c>
      <c r="Q19" s="10"/>
      <c r="R19" s="10"/>
      <c r="S19" s="10"/>
      <c r="T19" s="53" t="s">
        <v>46</v>
      </c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0"/>
      <c r="F20" s="10"/>
      <c r="G20" s="10"/>
      <c r="H20" s="10"/>
      <c r="I20" s="10"/>
      <c r="J20" s="15"/>
      <c r="K20" s="15"/>
      <c r="L20" s="10"/>
      <c r="M20" s="10"/>
      <c r="N20" s="10"/>
      <c r="O20" s="10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C58" s="15"/>
      <c r="AD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C59" s="15"/>
      <c r="AD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C60" s="15"/>
      <c r="AD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C61" s="15"/>
      <c r="AD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C62" s="15"/>
      <c r="AD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C63" s="15"/>
      <c r="AD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C64" s="15"/>
      <c r="AD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C65" s="15"/>
      <c r="AD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C66" s="15"/>
      <c r="AD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C67" s="15"/>
      <c r="AD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C68" s="15"/>
      <c r="AD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C69" s="15"/>
      <c r="AD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C70" s="15"/>
      <c r="AD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C71" s="15"/>
      <c r="AD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C72" s="15"/>
      <c r="AD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C73" s="15"/>
      <c r="AD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C74" s="15"/>
      <c r="AD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C75" s="15"/>
      <c r="AD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C76" s="15"/>
      <c r="AD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C77" s="15"/>
      <c r="AD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C78" s="15"/>
      <c r="AD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C79" s="15"/>
      <c r="AD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J80" s="15"/>
      <c r="K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C80" s="15"/>
      <c r="AD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C81" s="15"/>
      <c r="AD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C82" s="15"/>
      <c r="AD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C83" s="15"/>
      <c r="AD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C84" s="15"/>
      <c r="AD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C85" s="15"/>
      <c r="AD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C86" s="15"/>
      <c r="AD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C87" s="15"/>
      <c r="AD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C88" s="15"/>
      <c r="AD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C89" s="15"/>
      <c r="AD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C90" s="15"/>
      <c r="AD90" s="15"/>
      <c r="AH90" s="15"/>
      <c r="AI90" s="15"/>
      <c r="AJ90" s="15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5"/>
      <c r="R91" s="15"/>
      <c r="S91" s="15"/>
      <c r="T91" s="15"/>
      <c r="U91" s="15"/>
      <c r="V91" s="15"/>
      <c r="W91" s="15"/>
      <c r="X91" s="15"/>
      <c r="Y91" s="15"/>
      <c r="Z91" s="15"/>
      <c r="AC91" s="15"/>
      <c r="AD91" s="15"/>
      <c r="AH91" s="15"/>
      <c r="AI91" s="15"/>
      <c r="AJ91" s="15"/>
      <c r="AK91" s="15"/>
      <c r="AL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C92" s="15"/>
      <c r="AD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C93" s="15"/>
      <c r="AD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C94" s="15"/>
      <c r="AD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C95" s="15"/>
      <c r="AD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C96" s="15"/>
      <c r="AD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C97" s="15"/>
      <c r="AD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C98" s="15"/>
      <c r="AD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C99" s="15"/>
      <c r="AD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C100" s="15"/>
      <c r="AD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C101" s="15"/>
      <c r="AD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C102" s="15"/>
      <c r="AD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C103" s="15"/>
      <c r="AD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C104" s="15"/>
      <c r="AD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C105" s="15"/>
      <c r="AD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C106" s="15"/>
      <c r="AD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C107" s="15"/>
      <c r="AD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C108" s="15"/>
      <c r="AD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C109" s="15"/>
      <c r="AD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C110" s="15"/>
      <c r="AD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C111" s="15"/>
      <c r="AD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C112" s="15"/>
      <c r="AD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C113" s="15"/>
      <c r="AD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C114" s="15"/>
      <c r="AD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C115" s="15"/>
      <c r="AD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C116" s="15"/>
      <c r="AD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C117" s="15"/>
      <c r="AD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C118" s="15"/>
      <c r="AD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C119" s="15"/>
      <c r="AD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C120" s="15"/>
      <c r="AD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C121" s="15"/>
      <c r="AD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C122" s="15"/>
      <c r="AD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C123" s="15"/>
      <c r="AD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C124" s="15"/>
      <c r="AD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C125" s="15"/>
      <c r="AD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C126" s="15"/>
      <c r="AD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C127" s="15"/>
      <c r="AD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C128" s="15"/>
      <c r="AD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C129" s="15"/>
      <c r="AD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C130" s="15"/>
      <c r="AD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C131" s="15"/>
      <c r="AD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C132" s="15"/>
      <c r="AD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C133" s="15"/>
      <c r="AD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C134" s="15"/>
      <c r="AD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C135" s="15"/>
      <c r="AD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C136" s="15"/>
      <c r="AD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C137" s="15"/>
      <c r="AD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C138" s="15"/>
      <c r="AD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C139" s="15"/>
      <c r="AD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C140" s="15"/>
      <c r="AD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C141" s="15"/>
      <c r="AD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C142" s="15"/>
      <c r="AD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C143" s="15"/>
      <c r="AD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C144" s="15"/>
      <c r="AD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C145" s="15"/>
      <c r="AD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C146" s="15"/>
      <c r="AD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C147" s="15"/>
      <c r="AD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C148" s="15"/>
      <c r="AD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C149" s="15"/>
      <c r="AD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C150" s="15"/>
      <c r="AD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C151" s="15"/>
      <c r="AD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C152" s="15"/>
      <c r="AD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C153" s="15"/>
      <c r="AD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C154" s="15"/>
      <c r="AD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C155" s="15"/>
      <c r="AD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C156" s="15"/>
      <c r="AD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C157" s="15"/>
      <c r="AD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C158" s="15"/>
      <c r="AD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C159" s="15"/>
      <c r="AD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C160" s="15"/>
      <c r="AD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C171" s="15"/>
      <c r="AD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C172" s="15"/>
      <c r="AD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C173" s="15"/>
      <c r="AD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C174" s="15"/>
      <c r="AD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C175" s="15"/>
      <c r="AD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A176" s="15"/>
      <c r="B176" s="15"/>
      <c r="C176" s="15"/>
      <c r="D176" s="15"/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C176" s="15"/>
      <c r="AD176" s="15"/>
      <c r="AH176" s="15"/>
      <c r="AI176" s="15"/>
      <c r="AJ176" s="15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H177" s="15"/>
      <c r="AI177" s="15"/>
      <c r="AJ177" s="15"/>
      <c r="AK177" s="15"/>
      <c r="AL177" s="10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5"/>
      <c r="U178" s="15"/>
      <c r="V178" s="15"/>
      <c r="W178" s="15"/>
      <c r="X178" s="15"/>
      <c r="Y178" s="15"/>
      <c r="Z178" s="15"/>
      <c r="AH178" s="15"/>
      <c r="AI178" s="15"/>
      <c r="AJ178" s="15"/>
      <c r="AK178" s="15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5"/>
      <c r="U179" s="15"/>
      <c r="V179" s="15"/>
      <c r="W179" s="15"/>
      <c r="X179" s="15"/>
      <c r="Y179" s="15"/>
      <c r="Z179" s="15"/>
      <c r="AH179" s="15"/>
      <c r="AI179" s="15"/>
      <c r="AJ179" s="15"/>
      <c r="AK179" s="15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5"/>
      <c r="U180" s="15"/>
      <c r="V180" s="15"/>
      <c r="W180" s="15"/>
      <c r="X180" s="15"/>
      <c r="Y180" s="15"/>
      <c r="Z180" s="15"/>
      <c r="AH180" s="15"/>
      <c r="AI180" s="15"/>
      <c r="AJ180" s="15"/>
      <c r="AK180" s="15"/>
      <c r="AL180" s="10"/>
    </row>
    <row r="181" spans="12:57" ht="14.25" x14ac:dyDescent="0.2">
      <c r="L181" s="10"/>
      <c r="M181" s="10"/>
      <c r="N181" s="10"/>
      <c r="O181" s="10"/>
      <c r="P181" s="10"/>
      <c r="T181" s="15"/>
      <c r="U181" s="15"/>
      <c r="V181" s="15"/>
      <c r="W181" s="15"/>
      <c r="X181" s="15"/>
      <c r="Y181" s="15"/>
      <c r="Z181" s="15"/>
      <c r="AH181" s="15"/>
      <c r="AI181" s="15"/>
      <c r="AJ181" s="15"/>
      <c r="AK181" s="15"/>
      <c r="AL181" s="10"/>
    </row>
    <row r="182" spans="12:57" ht="14.25" x14ac:dyDescent="0.2">
      <c r="L182" s="10"/>
      <c r="M182" s="10"/>
      <c r="N182" s="10"/>
      <c r="O182" s="10"/>
      <c r="P182" s="10"/>
      <c r="T182" s="15"/>
      <c r="U182" s="15"/>
      <c r="V182" s="15"/>
      <c r="W182" s="15"/>
      <c r="X182" s="15"/>
      <c r="Y182" s="15"/>
      <c r="Z182" s="15"/>
      <c r="AH182" s="15"/>
      <c r="AI182" s="15"/>
      <c r="AJ182" s="15"/>
      <c r="AK182" s="15"/>
      <c r="AL182" s="10"/>
    </row>
    <row r="183" spans="12:57" ht="14.25" x14ac:dyDescent="0.2">
      <c r="L183" s="10"/>
      <c r="M183" s="10"/>
      <c r="N183" s="10"/>
      <c r="O183" s="10"/>
      <c r="P183" s="10"/>
      <c r="T183" s="15"/>
      <c r="U183" s="15"/>
      <c r="V183" s="15"/>
      <c r="W183" s="15"/>
      <c r="X183" s="15"/>
      <c r="Y183" s="15"/>
      <c r="Z183" s="15"/>
      <c r="AH183" s="15"/>
      <c r="AI183" s="15"/>
      <c r="AJ183" s="15"/>
      <c r="AK183" s="15"/>
      <c r="AL183" s="10"/>
    </row>
    <row r="184" spans="12:57" ht="14.25" x14ac:dyDescent="0.2">
      <c r="L184" s="10"/>
      <c r="M184" s="10"/>
      <c r="N184" s="10"/>
      <c r="O184" s="10"/>
      <c r="P184" s="10"/>
      <c r="T184" s="15"/>
      <c r="U184" s="15"/>
      <c r="V184" s="15"/>
      <c r="W184" s="15"/>
      <c r="X184" s="15"/>
      <c r="Y184" s="15"/>
      <c r="Z184" s="15"/>
      <c r="AH184" s="10"/>
      <c r="AI184" s="10"/>
      <c r="AJ184" s="10"/>
      <c r="AK184" s="10"/>
      <c r="AL184" s="10"/>
    </row>
    <row r="185" spans="12:57" x14ac:dyDescent="0.25">
      <c r="T185" s="15"/>
      <c r="U185" s="15"/>
      <c r="V185" s="15"/>
      <c r="W185" s="15"/>
      <c r="X185" s="15"/>
      <c r="Y185" s="15"/>
      <c r="Z185" s="15"/>
    </row>
    <row r="186" spans="12:57" x14ac:dyDescent="0.25">
      <c r="T186" s="15"/>
      <c r="U186" s="15"/>
      <c r="V186" s="15"/>
      <c r="W186" s="15"/>
      <c r="X186" s="15"/>
      <c r="Y186" s="15"/>
      <c r="Z186" s="15"/>
    </row>
    <row r="187" spans="12:57" x14ac:dyDescent="0.25">
      <c r="T187" s="15"/>
      <c r="U187" s="15"/>
      <c r="V187" s="15"/>
      <c r="W187" s="15"/>
      <c r="X187" s="15"/>
      <c r="Y187" s="15"/>
      <c r="Z187" s="15"/>
    </row>
    <row r="188" spans="12:57" x14ac:dyDescent="0.25">
      <c r="T188" s="15"/>
      <c r="U188" s="15"/>
      <c r="V188" s="15"/>
      <c r="W188" s="15"/>
      <c r="X188" s="15"/>
      <c r="Y188" s="15"/>
      <c r="Z188" s="15"/>
    </row>
    <row r="189" spans="12:57" x14ac:dyDescent="0.25">
      <c r="T189" s="15"/>
      <c r="U189" s="15"/>
      <c r="V189" s="15"/>
      <c r="W189" s="15"/>
      <c r="X189" s="15"/>
      <c r="Y189" s="15"/>
      <c r="Z189" s="15"/>
    </row>
    <row r="190" spans="12:57" x14ac:dyDescent="0.25">
      <c r="T190" s="15"/>
      <c r="U190" s="15"/>
      <c r="V190" s="15"/>
      <c r="W190" s="15"/>
      <c r="X190" s="15"/>
      <c r="Y190" s="15"/>
      <c r="Z190" s="15"/>
    </row>
    <row r="191" spans="12:57" x14ac:dyDescent="0.25">
      <c r="T191" s="15"/>
      <c r="U191" s="15"/>
      <c r="V191" s="15"/>
      <c r="W191" s="15"/>
      <c r="X191" s="15"/>
      <c r="Y191" s="15"/>
      <c r="Z191" s="15"/>
    </row>
    <row r="192" spans="12:57" x14ac:dyDescent="0.25">
      <c r="T192" s="15"/>
      <c r="U192" s="15"/>
      <c r="V192" s="15"/>
      <c r="W192" s="15"/>
      <c r="X192" s="15"/>
      <c r="Y192" s="15"/>
      <c r="Z192" s="15"/>
    </row>
    <row r="193" spans="20:26" x14ac:dyDescent="0.25">
      <c r="T193" s="15"/>
      <c r="U193" s="15"/>
      <c r="V193" s="15"/>
      <c r="W193" s="15"/>
      <c r="X193" s="15"/>
      <c r="Y193" s="15"/>
      <c r="Z193" s="15"/>
    </row>
    <row r="194" spans="20:26" x14ac:dyDescent="0.25">
      <c r="T194" s="15"/>
      <c r="U194" s="15"/>
      <c r="V194" s="15"/>
      <c r="W194" s="15"/>
      <c r="X194" s="15"/>
      <c r="Y194" s="15"/>
      <c r="Z194" s="15"/>
    </row>
    <row r="195" spans="20:26" x14ac:dyDescent="0.25">
      <c r="T195" s="15"/>
      <c r="U195" s="15"/>
      <c r="V195" s="15"/>
      <c r="W195" s="15"/>
      <c r="X195" s="15"/>
      <c r="Y195" s="15"/>
      <c r="Z195" s="15"/>
    </row>
  </sheetData>
  <sortState xmlns:xlrd2="http://schemas.microsoft.com/office/spreadsheetml/2017/richdata2" ref="B11:Z12">
    <sortCondition ref="B11: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2023-09-04T16:31:46Z</dcterms:modified>
</cp:coreProperties>
</file>